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P:\UADM-Ekonomiavdelningen-Websidor\Ekonomiavdelningens hemsida\ekonomisystemet\Blanketter\"/>
    </mc:Choice>
  </mc:AlternateContent>
  <bookViews>
    <workbookView xWindow="1830" yWindow="75" windowWidth="9555" windowHeight="6975" tabRatio="929"/>
  </bookViews>
  <sheets>
    <sheet name="Ny fördelning internhyra" sheetId="4" r:id="rId1"/>
    <sheet name="Exempel avstämning" sheetId="5" r:id="rId2"/>
  </sheets>
  <definedNames>
    <definedName name="_xlnm.Print_Titles" localSheetId="1">'Exempel avstämning'!$12:$12</definedName>
  </definedNames>
  <calcPr calcId="162913"/>
</workbook>
</file>

<file path=xl/calcChain.xml><?xml version="1.0" encoding="utf-8"?>
<calcChain xmlns="http://schemas.openxmlformats.org/spreadsheetml/2006/main">
  <c r="H29" i="5" l="1"/>
  <c r="I29" i="5"/>
  <c r="J29" i="5"/>
  <c r="K29" i="5"/>
  <c r="L29" i="5"/>
  <c r="M29" i="5"/>
  <c r="N29" i="5"/>
  <c r="O29" i="5"/>
  <c r="P29" i="5"/>
  <c r="Q29" i="5"/>
  <c r="F14" i="4"/>
  <c r="F13" i="4"/>
  <c r="F12" i="4"/>
  <c r="B12" i="4"/>
  <c r="B14" i="4"/>
  <c r="B13" i="4"/>
  <c r="F16" i="4" l="1"/>
  <c r="E16" i="4" l="1"/>
  <c r="E20" i="4" s="1"/>
  <c r="E22" i="4" s="1"/>
  <c r="E26" i="4" s="1"/>
  <c r="D16" i="4"/>
</calcChain>
</file>

<file path=xl/comments1.xml><?xml version="1.0" encoding="utf-8"?>
<comments xmlns="http://schemas.openxmlformats.org/spreadsheetml/2006/main">
  <authors>
    <author>Katarina Lievonen</author>
  </authors>
  <commentList>
    <comment ref="B11" authorId="0" shapeId="0">
      <text>
        <r>
          <rPr>
            <b/>
            <sz val="9"/>
            <color indexed="81"/>
            <rFont val="Tahoma"/>
            <family val="2"/>
          </rPr>
          <t>Fylls i automatiskt när org.enhetskod fylls i i cell C6 ovan.</t>
        </r>
      </text>
    </comment>
  </commentList>
</comments>
</file>

<file path=xl/sharedStrings.xml><?xml version="1.0" encoding="utf-8"?>
<sst xmlns="http://schemas.openxmlformats.org/spreadsheetml/2006/main" count="183" uniqueCount="77">
  <si>
    <t>Forskning</t>
  </si>
  <si>
    <t>Årskostnad stödverksamhet enl budget</t>
  </si>
  <si>
    <t>Anm</t>
  </si>
  <si>
    <t>Ny årskostnad totalt kärnverksamhet</t>
  </si>
  <si>
    <t>Aktuell årskostnad totalt enl GLIS</t>
  </si>
  <si>
    <t>Institutionens totala årskostnad</t>
  </si>
  <si>
    <t>1)</t>
  </si>
  <si>
    <t xml:space="preserve">2) </t>
  </si>
  <si>
    <t>Ny fördelning av internhyra mellan utbildning och forskning (steg 2)</t>
  </si>
  <si>
    <t>Internhyres-</t>
  </si>
  <si>
    <t>projektnummer</t>
  </si>
  <si>
    <t>Org.enhet:</t>
  </si>
  <si>
    <t>Används endast om internhyra ska fördelas inom uppdragsutbildning</t>
  </si>
  <si>
    <t>VSH</t>
  </si>
  <si>
    <t>2x0</t>
  </si>
  <si>
    <t>Ny</t>
  </si>
  <si>
    <t>årskostnad</t>
  </si>
  <si>
    <t>Gråtonade fält fylls i. Endast för verksamheten väsentliga belopp ska justeras.</t>
  </si>
  <si>
    <t>Förändring</t>
  </si>
  <si>
    <t>Ska vara 0</t>
  </si>
  <si>
    <t>Kontroll ny årskostnad vs GLIS</t>
  </si>
  <si>
    <t>1xx</t>
  </si>
  <si>
    <t>Tidigare</t>
  </si>
  <si>
    <t>Gör avstämning av nya kostnaden mot GLIS:</t>
  </si>
  <si>
    <t/>
  </si>
  <si>
    <t xml:space="preserve">      </t>
  </si>
  <si>
    <t>996800</t>
  </si>
  <si>
    <t xml:space="preserve">       </t>
  </si>
  <si>
    <t>200</t>
  </si>
  <si>
    <t>50100 Internhyra</t>
  </si>
  <si>
    <t>910000</t>
  </si>
  <si>
    <t>100</t>
  </si>
  <si>
    <t>BUDGET År</t>
  </si>
  <si>
    <t>BUDGET Ack</t>
  </si>
  <si>
    <t>BUDGET Per</t>
  </si>
  <si>
    <t>UTFALL Fg År</t>
  </si>
  <si>
    <t>UTFALL År</t>
  </si>
  <si>
    <t>UTFALL Fg Ack</t>
  </si>
  <si>
    <t>UTFALL Ack</t>
  </si>
  <si>
    <t>UTFALL Fg Per</t>
  </si>
  <si>
    <t>UTFALL Per</t>
  </si>
  <si>
    <t>UTFALL IB</t>
  </si>
  <si>
    <t>FINANS</t>
  </si>
  <si>
    <t>MOTP</t>
  </si>
  <si>
    <t>AKTIV</t>
  </si>
  <si>
    <t>ORG</t>
  </si>
  <si>
    <t>PROJ</t>
  </si>
  <si>
    <t>KONTO</t>
  </si>
  <si>
    <t>50100</t>
  </si>
  <si>
    <t xml:space="preserve">2022-12 </t>
  </si>
  <si>
    <t>Period</t>
  </si>
  <si>
    <t>XXX</t>
  </si>
  <si>
    <t>xxx001100 Ledning UTB</t>
  </si>
  <si>
    <t>xxx001200 Utbildningsadministration</t>
  </si>
  <si>
    <t>xxx001300 Ekonomi- och persadmin UTB</t>
  </si>
  <si>
    <t>xxx001400 Infrastruktur o service UTB</t>
  </si>
  <si>
    <t>xxx002100 Ledning FO</t>
  </si>
  <si>
    <t>xxx002200 Forskningsadministration</t>
  </si>
  <si>
    <t>xxx002300 Ekonomi- och persadmin FO</t>
  </si>
  <si>
    <t>xxx002400 Infrastruktur o service FO</t>
  </si>
  <si>
    <t>xxx00*</t>
  </si>
  <si>
    <t>Byt värdemall från standard HB10 PER UTFALL, ACK UTFALL till denna</t>
  </si>
  <si>
    <t>Välj period december innevarande år för att få hela årskostnaden</t>
  </si>
  <si>
    <t>Hämta summan för ackumulerad budget helår</t>
  </si>
  <si>
    <t>Välj konto 50100 Internhyra</t>
  </si>
  <si>
    <t>Välj stödverksamhetsprojekten på din institution</t>
  </si>
  <si>
    <t>Hämta totalsumman ur GLIS: Prefektsidor, Lokaler, rapport Internhyra</t>
  </si>
  <si>
    <t>Summa internhyra</t>
  </si>
  <si>
    <t>Hämta den totala budgeterade årskostnaden för stödverksamhetens internhyra i Raindance</t>
  </si>
  <si>
    <t>Konto 50100 projekt xxx00* ur budgetmodulen eller rapport HB10</t>
  </si>
  <si>
    <r>
      <t>Fyll i den nuvarande och nya årskostnaden</t>
    </r>
    <r>
      <rPr>
        <b/>
        <u/>
        <sz val="11"/>
        <rFont val="Arial"/>
        <family val="2"/>
      </rPr>
      <t xml:space="preserve"> per verksamhetsgren</t>
    </r>
  </si>
  <si>
    <t>Välj rapport Internhyra under Prefektsidor</t>
  </si>
  <si>
    <t>Vid omfördelning av internhyra mellan stöd- och kärnverksamheten (steg 1), kontakta AEU.</t>
  </si>
  <si>
    <t>Utbildning</t>
  </si>
  <si>
    <t>Ta ut Årskostnad stödverksamhet enligt budget ur rapport HB10 såhär:</t>
  </si>
  <si>
    <t>Ta ut Aktuell årskostnad enligt GLIS här:</t>
  </si>
  <si>
    <t>se nästa flik för hjälp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</si>
</sst>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name val="Arial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63"/>
      <name val="Arial"/>
      <family val="2"/>
    </font>
    <font>
      <b/>
      <i/>
      <sz val="10"/>
      <color rgb="FFFF0000"/>
      <name val="Arial"/>
      <family val="2"/>
    </font>
    <font>
      <i/>
      <sz val="10"/>
      <color rgb="FFFF0000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name val="Calibri"/>
      <family val="2"/>
    </font>
    <font>
      <i/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name val="Arial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76933C"/>
      </patternFill>
    </fill>
    <fill>
      <patternFill patternType="solid">
        <fgColor rgb="FFEBF2FB"/>
      </patternFill>
    </fill>
    <fill>
      <patternFill patternType="solid">
        <fgColor rgb="FFFFFFFF"/>
      </patternFill>
    </fill>
    <fill>
      <patternFill patternType="solid">
        <fgColor rgb="FF538DD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2">
    <xf numFmtId="0" fontId="0" fillId="0" borderId="0"/>
    <xf numFmtId="0" fontId="16" fillId="0" borderId="0"/>
  </cellStyleXfs>
  <cellXfs count="89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left"/>
    </xf>
    <xf numFmtId="0" fontId="3" fillId="0" borderId="0" xfId="0" applyFont="1" applyAlignment="1"/>
    <xf numFmtId="0" fontId="1" fillId="0" borderId="0" xfId="0" applyFont="1" applyFill="1"/>
    <xf numFmtId="3" fontId="3" fillId="0" borderId="0" xfId="0" applyNumberFormat="1" applyFont="1" applyAlignment="1">
      <alignment horizontal="right" indent="1"/>
    </xf>
    <xf numFmtId="3" fontId="1" fillId="0" borderId="0" xfId="0" applyNumberFormat="1" applyFont="1" applyAlignment="1">
      <alignment horizontal="right" indent="1"/>
    </xf>
    <xf numFmtId="49" fontId="1" fillId="3" borderId="4" xfId="0" applyNumberFormat="1" applyFont="1" applyFill="1" applyBorder="1" applyAlignment="1" applyProtection="1">
      <protection locked="0"/>
    </xf>
    <xf numFmtId="0" fontId="2" fillId="0" borderId="0" xfId="0" applyFont="1" applyAlignment="1"/>
    <xf numFmtId="3" fontId="7" fillId="2" borderId="0" xfId="0" applyNumberFormat="1" applyFont="1" applyFill="1"/>
    <xf numFmtId="0" fontId="9" fillId="0" borderId="0" xfId="0" applyFont="1"/>
    <xf numFmtId="3" fontId="1" fillId="0" borderId="0" xfId="0" applyNumberFormat="1" applyFont="1" applyFill="1" applyBorder="1" applyAlignment="1" applyProtection="1">
      <alignment horizontal="right" indent="1"/>
    </xf>
    <xf numFmtId="0" fontId="11" fillId="0" borderId="0" xfId="0" applyFont="1" applyAlignment="1"/>
    <xf numFmtId="0" fontId="1" fillId="0" borderId="9" xfId="0" applyFont="1" applyBorder="1"/>
    <xf numFmtId="0" fontId="3" fillId="0" borderId="5" xfId="0" applyFont="1" applyBorder="1" applyAlignment="1"/>
    <xf numFmtId="0" fontId="2" fillId="0" borderId="0" xfId="0" applyFont="1" applyFill="1" applyAlignment="1">
      <alignment horizontal="center"/>
    </xf>
    <xf numFmtId="0" fontId="3" fillId="3" borderId="4" xfId="0" applyNumberFormat="1" applyFont="1" applyFill="1" applyBorder="1" applyAlignment="1" applyProtection="1">
      <alignment horizontal="center"/>
      <protection locked="0"/>
    </xf>
    <xf numFmtId="3" fontId="3" fillId="0" borderId="11" xfId="0" applyNumberFormat="1" applyFont="1" applyFill="1" applyBorder="1" applyAlignment="1" applyProtection="1">
      <alignment horizontal="center"/>
    </xf>
    <xf numFmtId="3" fontId="3" fillId="0" borderId="12" xfId="0" applyNumberFormat="1" applyFont="1" applyFill="1" applyBorder="1" applyAlignment="1" applyProtection="1">
      <alignment horizontal="center"/>
    </xf>
    <xf numFmtId="3" fontId="3" fillId="0" borderId="13" xfId="0" applyNumberFormat="1" applyFont="1" applyFill="1" applyBorder="1" applyAlignment="1" applyProtection="1">
      <alignment horizontal="center"/>
    </xf>
    <xf numFmtId="0" fontId="16" fillId="0" borderId="0" xfId="1"/>
    <xf numFmtId="3" fontId="17" fillId="6" borderId="0" xfId="1" applyNumberFormat="1" applyFont="1" applyFill="1"/>
    <xf numFmtId="4" fontId="17" fillId="6" borderId="0" xfId="1" applyNumberFormat="1" applyFont="1" applyFill="1"/>
    <xf numFmtId="0" fontId="17" fillId="6" borderId="0" xfId="1" applyFont="1" applyFill="1"/>
    <xf numFmtId="3" fontId="16" fillId="7" borderId="0" xfId="1" applyNumberFormat="1" applyFill="1"/>
    <xf numFmtId="4" fontId="16" fillId="7" borderId="0" xfId="1" applyNumberFormat="1" applyFill="1"/>
    <xf numFmtId="0" fontId="16" fillId="7" borderId="0" xfId="1" applyFill="1"/>
    <xf numFmtId="3" fontId="16" fillId="8" borderId="0" xfId="1" applyNumberFormat="1" applyFill="1"/>
    <xf numFmtId="4" fontId="16" fillId="8" borderId="0" xfId="1" applyNumberFormat="1" applyFill="1"/>
    <xf numFmtId="0" fontId="16" fillId="8" borderId="0" xfId="1" applyFill="1"/>
    <xf numFmtId="0" fontId="17" fillId="9" borderId="0" xfId="1" applyFont="1" applyFill="1" applyAlignment="1">
      <alignment horizontal="center" wrapText="1"/>
    </xf>
    <xf numFmtId="0" fontId="18" fillId="0" borderId="0" xfId="1" applyFont="1" applyAlignment="1">
      <alignment horizontal="left"/>
    </xf>
    <xf numFmtId="0" fontId="19" fillId="0" borderId="0" xfId="1" applyFont="1"/>
    <xf numFmtId="0" fontId="20" fillId="4" borderId="0" xfId="1" applyFont="1" applyFill="1"/>
    <xf numFmtId="0" fontId="19" fillId="0" borderId="0" xfId="1" applyFont="1" applyAlignment="1"/>
    <xf numFmtId="4" fontId="17" fillId="6" borderId="17" xfId="1" applyNumberFormat="1" applyFont="1" applyFill="1" applyBorder="1"/>
    <xf numFmtId="0" fontId="19" fillId="0" borderId="0" xfId="1" applyFont="1" applyAlignment="1">
      <alignment horizontal="right"/>
    </xf>
    <xf numFmtId="4" fontId="1" fillId="0" borderId="14" xfId="0" applyNumberFormat="1" applyFont="1" applyFill="1" applyBorder="1" applyAlignment="1" applyProtection="1"/>
    <xf numFmtId="0" fontId="1" fillId="0" borderId="0" xfId="0" applyFont="1" applyAlignment="1">
      <alignment horizontal="right"/>
    </xf>
    <xf numFmtId="4" fontId="1" fillId="3" borderId="8" xfId="0" applyNumberFormat="1" applyFont="1" applyFill="1" applyBorder="1" applyAlignment="1" applyProtection="1">
      <protection locked="0"/>
    </xf>
    <xf numFmtId="4" fontId="6" fillId="0" borderId="0" xfId="0" applyNumberFormat="1" applyFont="1" applyFill="1" applyBorder="1" applyAlignment="1" applyProtection="1"/>
    <xf numFmtId="4" fontId="1" fillId="0" borderId="0" xfId="0" applyNumberFormat="1" applyFont="1" applyFill="1" applyBorder="1" applyAlignment="1" applyProtection="1"/>
    <xf numFmtId="4" fontId="1" fillId="3" borderId="2" xfId="0" applyNumberFormat="1" applyFont="1" applyFill="1" applyBorder="1" applyAlignment="1" applyProtection="1">
      <protection locked="0"/>
    </xf>
    <xf numFmtId="3" fontId="3" fillId="0" borderId="1" xfId="0" applyNumberFormat="1" applyFont="1" applyFill="1" applyBorder="1" applyAlignment="1" applyProtection="1">
      <alignment horizontal="left" indent="1"/>
    </xf>
    <xf numFmtId="3" fontId="3" fillId="0" borderId="4" xfId="0" applyNumberFormat="1" applyFont="1" applyFill="1" applyBorder="1" applyAlignment="1" applyProtection="1">
      <alignment horizontal="left" indent="1"/>
    </xf>
    <xf numFmtId="4" fontId="1" fillId="3" borderId="3" xfId="0" applyNumberFormat="1" applyFont="1" applyFill="1" applyBorder="1" applyAlignment="1" applyProtection="1">
      <protection locked="0"/>
    </xf>
    <xf numFmtId="4" fontId="1" fillId="3" borderId="4" xfId="0" applyNumberFormat="1" applyFont="1" applyFill="1" applyBorder="1" applyAlignment="1" applyProtection="1">
      <protection locked="0"/>
    </xf>
    <xf numFmtId="0" fontId="5" fillId="2" borderId="0" xfId="0" applyFont="1" applyFill="1" applyAlignment="1" applyProtection="1">
      <alignment horizontal="left"/>
    </xf>
    <xf numFmtId="3" fontId="7" fillId="2" borderId="0" xfId="0" applyNumberFormat="1" applyFont="1" applyFill="1" applyProtection="1"/>
    <xf numFmtId="0" fontId="1" fillId="0" borderId="0" xfId="0" applyFont="1" applyFill="1" applyProtection="1"/>
    <xf numFmtId="3" fontId="1" fillId="0" borderId="0" xfId="0" applyNumberFormat="1" applyFont="1" applyFill="1" applyAlignment="1" applyProtection="1">
      <alignment horizontal="left" indent="1"/>
    </xf>
    <xf numFmtId="3" fontId="7" fillId="0" borderId="0" xfId="0" applyNumberFormat="1" applyFont="1" applyFill="1" applyProtection="1"/>
    <xf numFmtId="3" fontId="2" fillId="0" borderId="0" xfId="0" applyNumberFormat="1" applyFont="1" applyFill="1" applyAlignment="1" applyProtection="1">
      <alignment horizontal="left" indent="1"/>
    </xf>
    <xf numFmtId="3" fontId="14" fillId="0" borderId="0" xfId="0" applyNumberFormat="1" applyFont="1" applyFill="1" applyAlignment="1" applyProtection="1">
      <alignment horizontal="left" indent="1"/>
    </xf>
    <xf numFmtId="0" fontId="1" fillId="0" borderId="0" xfId="0" applyFont="1" applyFill="1" applyAlignment="1" applyProtection="1">
      <alignment horizontal="left"/>
    </xf>
    <xf numFmtId="0" fontId="3" fillId="0" borderId="0" xfId="0" applyFont="1" applyFill="1" applyProtection="1"/>
    <xf numFmtId="0" fontId="1" fillId="5" borderId="0" xfId="0" applyFont="1" applyFill="1" applyProtection="1"/>
    <xf numFmtId="0" fontId="10" fillId="0" borderId="0" xfId="0" applyFont="1" applyAlignment="1" applyProtection="1"/>
    <xf numFmtId="0" fontId="12" fillId="0" borderId="0" xfId="0" applyFont="1" applyAlignment="1" applyProtection="1"/>
    <xf numFmtId="0" fontId="11" fillId="0" borderId="0" xfId="0" applyFont="1" applyAlignment="1" applyProtection="1"/>
    <xf numFmtId="0" fontId="3" fillId="0" borderId="0" xfId="0" applyFont="1" applyAlignment="1" applyProtection="1">
      <alignment horizontal="center"/>
    </xf>
    <xf numFmtId="3" fontId="13" fillId="0" borderId="15" xfId="0" applyNumberFormat="1" applyFont="1" applyBorder="1" applyAlignment="1" applyProtection="1">
      <alignment horizontal="center"/>
    </xf>
    <xf numFmtId="3" fontId="13" fillId="0" borderId="10" xfId="0" applyNumberFormat="1" applyFont="1" applyBorder="1" applyAlignment="1" applyProtection="1">
      <alignment horizontal="center"/>
    </xf>
    <xf numFmtId="3" fontId="13" fillId="0" borderId="0" xfId="0" applyNumberFormat="1" applyFont="1" applyBorder="1" applyAlignment="1" applyProtection="1">
      <alignment horizontal="center"/>
    </xf>
    <xf numFmtId="0" fontId="3" fillId="5" borderId="0" xfId="0" applyFont="1" applyFill="1" applyAlignment="1" applyProtection="1"/>
    <xf numFmtId="0" fontId="3" fillId="0" borderId="6" xfId="0" applyFont="1" applyBorder="1" applyAlignment="1" applyProtection="1">
      <alignment horizontal="center"/>
    </xf>
    <xf numFmtId="3" fontId="3" fillId="0" borderId="16" xfId="0" applyNumberFormat="1" applyFont="1" applyBorder="1" applyAlignment="1" applyProtection="1">
      <alignment horizontal="center"/>
    </xf>
    <xf numFmtId="3" fontId="3" fillId="0" borderId="7" xfId="0" applyNumberFormat="1" applyFont="1" applyBorder="1" applyAlignment="1" applyProtection="1">
      <alignment horizontal="center"/>
    </xf>
    <xf numFmtId="3" fontId="3" fillId="0" borderId="6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left" indent="1"/>
    </xf>
    <xf numFmtId="4" fontId="1" fillId="0" borderId="0" xfId="0" applyNumberFormat="1" applyFont="1" applyProtection="1"/>
    <xf numFmtId="3" fontId="4" fillId="0" borderId="0" xfId="0" applyNumberFormat="1" applyFont="1" applyAlignment="1" applyProtection="1">
      <alignment horizontal="left"/>
    </xf>
    <xf numFmtId="4" fontId="3" fillId="0" borderId="0" xfId="0" applyNumberFormat="1" applyFont="1" applyAlignment="1" applyProtection="1"/>
    <xf numFmtId="0" fontId="1" fillId="0" borderId="0" xfId="0" applyFont="1" applyProtection="1"/>
    <xf numFmtId="3" fontId="4" fillId="0" borderId="0" xfId="0" applyNumberFormat="1" applyFont="1" applyAlignment="1" applyProtection="1">
      <alignment horizontal="left" indent="1"/>
    </xf>
    <xf numFmtId="3" fontId="3" fillId="0" borderId="0" xfId="0" applyNumberFormat="1" applyFont="1" applyAlignment="1" applyProtection="1">
      <alignment horizontal="right" indent="1"/>
    </xf>
    <xf numFmtId="0" fontId="10" fillId="0" borderId="0" xfId="0" applyFont="1" applyAlignment="1" applyProtection="1">
      <alignment horizontal="left" indent="1"/>
    </xf>
    <xf numFmtId="3" fontId="1" fillId="0" borderId="0" xfId="0" applyNumberFormat="1" applyFont="1" applyAlignment="1" applyProtection="1">
      <alignment horizontal="right" indent="1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left" indent="1"/>
    </xf>
    <xf numFmtId="0" fontId="2" fillId="0" borderId="0" xfId="0" applyFont="1" applyAlignment="1" applyProtection="1"/>
    <xf numFmtId="0" fontId="15" fillId="0" borderId="0" xfId="0" applyFont="1" applyAlignment="1" applyProtection="1"/>
    <xf numFmtId="0" fontId="4" fillId="0" borderId="0" xfId="0" applyFont="1" applyAlignment="1" applyProtection="1"/>
    <xf numFmtId="0" fontId="6" fillId="0" borderId="0" xfId="0" applyFont="1" applyAlignment="1" applyProtection="1">
      <alignment horizontal="left" indent="1"/>
    </xf>
    <xf numFmtId="3" fontId="1" fillId="0" borderId="0" xfId="0" applyNumberFormat="1" applyFont="1" applyProtection="1"/>
    <xf numFmtId="4" fontId="3" fillId="0" borderId="0" xfId="0" applyNumberFormat="1" applyFont="1" applyBorder="1" applyAlignment="1" applyProtection="1"/>
    <xf numFmtId="3" fontId="3" fillId="0" borderId="0" xfId="0" applyNumberFormat="1" applyFont="1" applyBorder="1" applyAlignment="1" applyProtection="1">
      <alignment horizontal="right" indent="1"/>
    </xf>
    <xf numFmtId="3" fontId="2" fillId="0" borderId="0" xfId="0" applyNumberFormat="1" applyFont="1" applyAlignment="1" applyProtection="1"/>
  </cellXfs>
  <cellStyles count="2">
    <cellStyle name="Normal" xfId="0" builtinId="0"/>
    <cellStyle name="Normal 2" xfId="1"/>
  </cellStyles>
  <dxfs count="3">
    <dxf>
      <font>
        <b/>
        <i val="0"/>
        <color rgb="FFFF0000"/>
      </font>
    </dxf>
    <dxf>
      <font>
        <b val="0"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</xdr:row>
      <xdr:rowOff>101600</xdr:rowOff>
    </xdr:from>
    <xdr:to>
      <xdr:col>1</xdr:col>
      <xdr:colOff>1479683</xdr:colOff>
      <xdr:row>7</xdr:row>
      <xdr:rowOff>12752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" y="285750"/>
          <a:ext cx="2578233" cy="1016052"/>
        </a:xfrm>
        <a:prstGeom prst="rect">
          <a:avLst/>
        </a:prstGeom>
      </xdr:spPr>
    </xdr:pic>
    <xdr:clientData/>
  </xdr:twoCellAnchor>
  <xdr:twoCellAnchor>
    <xdr:from>
      <xdr:col>1</xdr:col>
      <xdr:colOff>1536700</xdr:colOff>
      <xdr:row>5</xdr:row>
      <xdr:rowOff>107950</xdr:rowOff>
    </xdr:from>
    <xdr:to>
      <xdr:col>1</xdr:col>
      <xdr:colOff>2400300</xdr:colOff>
      <xdr:row>5</xdr:row>
      <xdr:rowOff>107950</xdr:rowOff>
    </xdr:to>
    <xdr:cxnSp macro="">
      <xdr:nvCxnSpPr>
        <xdr:cNvPr id="4" name="Rak pilkoppling 3"/>
        <xdr:cNvCxnSpPr/>
      </xdr:nvCxnSpPr>
      <xdr:spPr>
        <a:xfrm flipH="1">
          <a:off x="2686050" y="1028700"/>
          <a:ext cx="863600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18</xdr:col>
      <xdr:colOff>31750</xdr:colOff>
      <xdr:row>1</xdr:row>
      <xdr:rowOff>127000</xdr:rowOff>
    </xdr:from>
    <xdr:to>
      <xdr:col>25</xdr:col>
      <xdr:colOff>114542</xdr:colOff>
      <xdr:row>8</xdr:row>
      <xdr:rowOff>139767</xdr:rowOff>
    </xdr:to>
    <xdr:pic>
      <xdr:nvPicPr>
        <xdr:cNvPr id="6" name="Bildobjekt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31350" y="311150"/>
          <a:ext cx="4705592" cy="1301817"/>
        </a:xfrm>
        <a:prstGeom prst="rect">
          <a:avLst/>
        </a:prstGeom>
      </xdr:spPr>
    </xdr:pic>
    <xdr:clientData/>
  </xdr:twoCellAnchor>
  <xdr:twoCellAnchor>
    <xdr:from>
      <xdr:col>15</xdr:col>
      <xdr:colOff>381000</xdr:colOff>
      <xdr:row>29</xdr:row>
      <xdr:rowOff>19050</xdr:rowOff>
    </xdr:from>
    <xdr:to>
      <xdr:col>15</xdr:col>
      <xdr:colOff>387350</xdr:colOff>
      <xdr:row>29</xdr:row>
      <xdr:rowOff>184150</xdr:rowOff>
    </xdr:to>
    <xdr:cxnSp macro="">
      <xdr:nvCxnSpPr>
        <xdr:cNvPr id="8" name="Rak pilkoppling 7"/>
        <xdr:cNvCxnSpPr/>
      </xdr:nvCxnSpPr>
      <xdr:spPr>
        <a:xfrm flipV="1">
          <a:off x="8807450" y="5378450"/>
          <a:ext cx="6350" cy="1651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1530350</xdr:colOff>
      <xdr:row>7</xdr:row>
      <xdr:rowOff>107950</xdr:rowOff>
    </xdr:from>
    <xdr:to>
      <xdr:col>1</xdr:col>
      <xdr:colOff>2393950</xdr:colOff>
      <xdr:row>7</xdr:row>
      <xdr:rowOff>107950</xdr:rowOff>
    </xdr:to>
    <xdr:cxnSp macro="">
      <xdr:nvCxnSpPr>
        <xdr:cNvPr id="9" name="Rak pilkoppling 8"/>
        <xdr:cNvCxnSpPr/>
      </xdr:nvCxnSpPr>
      <xdr:spPr>
        <a:xfrm flipH="1">
          <a:off x="2679700" y="1397000"/>
          <a:ext cx="863600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1530350</xdr:colOff>
      <xdr:row>8</xdr:row>
      <xdr:rowOff>114300</xdr:rowOff>
    </xdr:from>
    <xdr:to>
      <xdr:col>1</xdr:col>
      <xdr:colOff>2393950</xdr:colOff>
      <xdr:row>8</xdr:row>
      <xdr:rowOff>114300</xdr:rowOff>
    </xdr:to>
    <xdr:cxnSp macro="">
      <xdr:nvCxnSpPr>
        <xdr:cNvPr id="10" name="Rak pilkoppling 9"/>
        <xdr:cNvCxnSpPr/>
      </xdr:nvCxnSpPr>
      <xdr:spPr>
        <a:xfrm flipH="1">
          <a:off x="2679700" y="1587500"/>
          <a:ext cx="863600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1543050</xdr:colOff>
      <xdr:row>9</xdr:row>
      <xdr:rowOff>107950</xdr:rowOff>
    </xdr:from>
    <xdr:to>
      <xdr:col>1</xdr:col>
      <xdr:colOff>2406650</xdr:colOff>
      <xdr:row>9</xdr:row>
      <xdr:rowOff>107950</xdr:rowOff>
    </xdr:to>
    <xdr:cxnSp macro="">
      <xdr:nvCxnSpPr>
        <xdr:cNvPr id="11" name="Rak pilkoppling 10"/>
        <xdr:cNvCxnSpPr/>
      </xdr:nvCxnSpPr>
      <xdr:spPr>
        <a:xfrm flipH="1">
          <a:off x="2692400" y="1765300"/>
          <a:ext cx="863600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18</xdr:col>
      <xdr:colOff>36260</xdr:colOff>
      <xdr:row>8</xdr:row>
      <xdr:rowOff>177800</xdr:rowOff>
    </xdr:from>
    <xdr:to>
      <xdr:col>21</xdr:col>
      <xdr:colOff>38100</xdr:colOff>
      <xdr:row>24</xdr:row>
      <xdr:rowOff>53856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27960" y="1651000"/>
          <a:ext cx="1983040" cy="3190756"/>
        </a:xfrm>
        <a:prstGeom prst="rect">
          <a:avLst/>
        </a:prstGeom>
      </xdr:spPr>
    </xdr:pic>
    <xdr:clientData/>
  </xdr:twoCellAnchor>
  <xdr:twoCellAnchor>
    <xdr:from>
      <xdr:col>21</xdr:col>
      <xdr:colOff>76200</xdr:colOff>
      <xdr:row>18</xdr:row>
      <xdr:rowOff>88900</xdr:rowOff>
    </xdr:from>
    <xdr:to>
      <xdr:col>21</xdr:col>
      <xdr:colOff>615950</xdr:colOff>
      <xdr:row>18</xdr:row>
      <xdr:rowOff>88900</xdr:rowOff>
    </xdr:to>
    <xdr:cxnSp macro="">
      <xdr:nvCxnSpPr>
        <xdr:cNvPr id="12" name="Rak pilkoppling 11"/>
        <xdr:cNvCxnSpPr/>
      </xdr:nvCxnSpPr>
      <xdr:spPr>
        <a:xfrm flipH="1">
          <a:off x="11849100" y="3771900"/>
          <a:ext cx="539750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zoomScaleNormal="100" workbookViewId="0">
      <selection activeCell="C6" sqref="C6"/>
    </sheetView>
  </sheetViews>
  <sheetFormatPr defaultColWidth="18.375" defaultRowHeight="12.75" x14ac:dyDescent="0.2"/>
  <cols>
    <col min="1" max="1" width="2.25" style="1" customWidth="1"/>
    <col min="2" max="2" width="13" style="3" customWidth="1"/>
    <col min="3" max="3" width="8.125" style="3" customWidth="1"/>
    <col min="4" max="4" width="13.375" style="2" customWidth="1"/>
    <col min="5" max="5" width="13.625" style="2" customWidth="1"/>
    <col min="6" max="6" width="11.625" style="2" customWidth="1"/>
    <col min="7" max="7" width="62" style="1" customWidth="1"/>
    <col min="8" max="16384" width="18.375" style="1"/>
  </cols>
  <sheetData>
    <row r="1" spans="1:7" ht="15.75" x14ac:dyDescent="0.25">
      <c r="A1" s="48" t="s">
        <v>8</v>
      </c>
      <c r="B1" s="48"/>
      <c r="C1" s="48"/>
      <c r="D1" s="49"/>
      <c r="E1" s="49"/>
      <c r="F1" s="49"/>
      <c r="G1" s="10"/>
    </row>
    <row r="2" spans="1:7" s="5" customFormat="1" ht="5.45" customHeight="1" x14ac:dyDescent="0.2">
      <c r="A2" s="50"/>
      <c r="B2" s="51"/>
      <c r="C2" s="51"/>
      <c r="D2" s="52"/>
      <c r="E2" s="50"/>
      <c r="F2" s="50"/>
    </row>
    <row r="3" spans="1:7" s="5" customFormat="1" ht="12.6" customHeight="1" x14ac:dyDescent="0.2">
      <c r="A3" s="50"/>
      <c r="B3" s="53" t="s">
        <v>17</v>
      </c>
      <c r="C3" s="51"/>
      <c r="D3" s="52"/>
      <c r="E3" s="50"/>
      <c r="F3" s="50"/>
    </row>
    <row r="4" spans="1:7" s="5" customFormat="1" ht="12.6" customHeight="1" x14ac:dyDescent="0.2">
      <c r="A4" s="50"/>
      <c r="B4" s="53" t="s">
        <v>72</v>
      </c>
      <c r="C4" s="51"/>
      <c r="D4" s="52"/>
      <c r="E4" s="50"/>
      <c r="F4" s="50"/>
    </row>
    <row r="5" spans="1:7" s="5" customFormat="1" ht="12" customHeight="1" x14ac:dyDescent="0.2">
      <c r="A5" s="50"/>
      <c r="B5" s="54"/>
      <c r="C5" s="54"/>
      <c r="D5" s="52"/>
      <c r="E5" s="55"/>
      <c r="F5" s="55"/>
    </row>
    <row r="6" spans="1:7" s="5" customFormat="1" ht="15.6" customHeight="1" x14ac:dyDescent="0.2">
      <c r="A6" s="50"/>
      <c r="B6" s="56" t="s">
        <v>11</v>
      </c>
      <c r="C6" s="17"/>
      <c r="D6" s="50"/>
      <c r="E6" s="50"/>
      <c r="F6" s="55"/>
    </row>
    <row r="7" spans="1:7" s="5" customFormat="1" ht="12" customHeight="1" x14ac:dyDescent="0.2">
      <c r="A7" s="50"/>
      <c r="B7" s="54"/>
      <c r="C7" s="54"/>
      <c r="D7" s="52"/>
      <c r="E7" s="55"/>
      <c r="F7" s="55"/>
      <c r="G7" s="16"/>
    </row>
    <row r="8" spans="1:7" s="11" customFormat="1" ht="15" customHeight="1" x14ac:dyDescent="0.25">
      <c r="A8" s="57" t="s">
        <v>6</v>
      </c>
      <c r="B8" s="58" t="s">
        <v>70</v>
      </c>
      <c r="C8" s="59"/>
      <c r="D8" s="60"/>
      <c r="E8" s="60"/>
      <c r="F8" s="60"/>
      <c r="G8" s="13"/>
    </row>
    <row r="9" spans="1:7" ht="5.45" customHeight="1" x14ac:dyDescent="0.25">
      <c r="A9" s="57"/>
      <c r="B9" s="59"/>
      <c r="C9" s="59"/>
      <c r="D9" s="60"/>
      <c r="E9" s="60"/>
      <c r="F9" s="60"/>
      <c r="G9" s="13"/>
    </row>
    <row r="10" spans="1:7" ht="12.75" customHeight="1" x14ac:dyDescent="0.2">
      <c r="A10" s="57"/>
      <c r="B10" s="61" t="s">
        <v>9</v>
      </c>
      <c r="C10" s="61"/>
      <c r="D10" s="62" t="s">
        <v>22</v>
      </c>
      <c r="E10" s="63" t="s">
        <v>15</v>
      </c>
      <c r="F10" s="64"/>
      <c r="G10" s="14"/>
    </row>
    <row r="11" spans="1:7" s="4" customFormat="1" x14ac:dyDescent="0.2">
      <c r="A11" s="65"/>
      <c r="B11" s="66" t="s">
        <v>10</v>
      </c>
      <c r="C11" s="66" t="s">
        <v>13</v>
      </c>
      <c r="D11" s="67" t="s">
        <v>16</v>
      </c>
      <c r="E11" s="68" t="s">
        <v>16</v>
      </c>
      <c r="F11" s="69" t="s">
        <v>18</v>
      </c>
      <c r="G11" s="15" t="s">
        <v>2</v>
      </c>
    </row>
    <row r="12" spans="1:7" x14ac:dyDescent="0.2">
      <c r="A12" s="57"/>
      <c r="B12" s="44" t="str">
        <f>IF(C6="","",$C$6*1000000+111110)</f>
        <v/>
      </c>
      <c r="C12" s="18" t="s">
        <v>21</v>
      </c>
      <c r="D12" s="46"/>
      <c r="E12" s="46"/>
      <c r="F12" s="38" t="str">
        <f>IF(E12="","",E12-D12)</f>
        <v/>
      </c>
      <c r="G12" s="8" t="s">
        <v>73</v>
      </c>
    </row>
    <row r="13" spans="1:7" x14ac:dyDescent="0.2">
      <c r="A13" s="57"/>
      <c r="B13" s="45" t="str">
        <f>IF(C6="","",$C$6*1000000+111210)</f>
        <v/>
      </c>
      <c r="C13" s="19" t="s">
        <v>14</v>
      </c>
      <c r="D13" s="46"/>
      <c r="E13" s="46"/>
      <c r="F13" s="38" t="str">
        <f>IF(E13="","",E13-D13)</f>
        <v/>
      </c>
      <c r="G13" s="8" t="s">
        <v>0</v>
      </c>
    </row>
    <row r="14" spans="1:7" x14ac:dyDescent="0.2">
      <c r="A14" s="57"/>
      <c r="B14" s="45" t="str">
        <f>IF(C6="","",$C$6*1000000+111131)</f>
        <v/>
      </c>
      <c r="C14" s="20">
        <v>131</v>
      </c>
      <c r="D14" s="47"/>
      <c r="E14" s="46"/>
      <c r="F14" s="38" t="str">
        <f>IF(E14="","",E14-D14)</f>
        <v/>
      </c>
      <c r="G14" s="8" t="s">
        <v>12</v>
      </c>
    </row>
    <row r="15" spans="1:7" ht="7.5" customHeight="1" x14ac:dyDescent="0.2">
      <c r="A15" s="57"/>
      <c r="B15" s="70"/>
      <c r="C15" s="70"/>
      <c r="D15" s="71"/>
      <c r="E15" s="71"/>
      <c r="F15" s="71"/>
    </row>
    <row r="16" spans="1:7" x14ac:dyDescent="0.2">
      <c r="A16" s="57"/>
      <c r="B16" s="72" t="s">
        <v>67</v>
      </c>
      <c r="C16" s="72"/>
      <c r="D16" s="73">
        <f>SUM(D11:D15)</f>
        <v>0</v>
      </c>
      <c r="E16" s="73">
        <f>SUM(E11:E15)</f>
        <v>0</v>
      </c>
      <c r="F16" s="73">
        <f>SUM(F11:F15)</f>
        <v>0</v>
      </c>
    </row>
    <row r="17" spans="1:7" ht="27" customHeight="1" x14ac:dyDescent="0.2">
      <c r="A17" s="74"/>
      <c r="B17" s="75"/>
      <c r="C17" s="75"/>
      <c r="D17" s="76"/>
      <c r="E17" s="76"/>
      <c r="F17" s="76"/>
      <c r="G17" s="6"/>
    </row>
    <row r="18" spans="1:7" x14ac:dyDescent="0.2">
      <c r="A18" s="57" t="s">
        <v>7</v>
      </c>
      <c r="B18" s="58" t="s">
        <v>23</v>
      </c>
      <c r="C18" s="77"/>
      <c r="D18" s="78"/>
      <c r="E18" s="78"/>
      <c r="F18" s="88"/>
      <c r="G18" s="88" t="s">
        <v>76</v>
      </c>
    </row>
    <row r="19" spans="1:7" ht="5.45" customHeight="1" x14ac:dyDescent="0.2">
      <c r="A19" s="57"/>
      <c r="B19" s="58"/>
      <c r="C19" s="77"/>
      <c r="D19" s="78"/>
      <c r="E19" s="78"/>
      <c r="F19" s="78"/>
    </row>
    <row r="20" spans="1:7" ht="14.25" x14ac:dyDescent="0.2">
      <c r="A20" s="57"/>
      <c r="B20" s="79" t="s">
        <v>3</v>
      </c>
      <c r="C20" s="80"/>
      <c r="D20" s="78"/>
      <c r="E20" s="73">
        <f>E16</f>
        <v>0</v>
      </c>
      <c r="F20" s="76"/>
    </row>
    <row r="21" spans="1:7" ht="15" thickBot="1" x14ac:dyDescent="0.25">
      <c r="A21" s="57"/>
      <c r="B21" s="79" t="s">
        <v>1</v>
      </c>
      <c r="C21" s="80"/>
      <c r="D21" s="78"/>
      <c r="E21" s="40"/>
      <c r="F21" s="81" t="s">
        <v>68</v>
      </c>
    </row>
    <row r="22" spans="1:7" ht="15" thickTop="1" x14ac:dyDescent="0.2">
      <c r="A22" s="57"/>
      <c r="B22" s="79" t="s">
        <v>5</v>
      </c>
      <c r="C22" s="80"/>
      <c r="D22" s="78"/>
      <c r="E22" s="41">
        <f>SUM(E20:E21)</f>
        <v>0</v>
      </c>
      <c r="F22" s="82"/>
      <c r="G22" s="9" t="s">
        <v>69</v>
      </c>
    </row>
    <row r="23" spans="1:7" ht="14.25" x14ac:dyDescent="0.2">
      <c r="A23" s="57"/>
      <c r="B23" s="79"/>
      <c r="C23" s="80"/>
      <c r="D23" s="78"/>
      <c r="E23" s="42"/>
      <c r="F23" s="81"/>
    </row>
    <row r="24" spans="1:7" ht="14.25" x14ac:dyDescent="0.2">
      <c r="A24" s="57"/>
      <c r="B24" s="79" t="s">
        <v>4</v>
      </c>
      <c r="C24" s="80"/>
      <c r="D24" s="78"/>
      <c r="E24" s="43"/>
      <c r="F24" s="81" t="s">
        <v>66</v>
      </c>
      <c r="G24" s="39"/>
    </row>
    <row r="25" spans="1:7" ht="14.25" x14ac:dyDescent="0.2">
      <c r="A25" s="57"/>
      <c r="B25" s="79"/>
      <c r="C25" s="80"/>
      <c r="D25" s="78"/>
      <c r="E25" s="42"/>
      <c r="F25" s="12"/>
      <c r="G25" s="12"/>
    </row>
    <row r="26" spans="1:7" x14ac:dyDescent="0.2">
      <c r="A26" s="57"/>
      <c r="B26" s="83" t="s">
        <v>20</v>
      </c>
      <c r="C26" s="84"/>
      <c r="D26" s="85"/>
      <c r="E26" s="86">
        <f>E22-E24</f>
        <v>0</v>
      </c>
      <c r="F26" s="87" t="s">
        <v>19</v>
      </c>
      <c r="G26" s="12"/>
    </row>
    <row r="27" spans="1:7" x14ac:dyDescent="0.2">
      <c r="D27" s="7"/>
      <c r="E27" s="7"/>
      <c r="F27" s="7"/>
    </row>
    <row r="28" spans="1:7" x14ac:dyDescent="0.2">
      <c r="D28" s="7"/>
      <c r="E28" s="7"/>
      <c r="F28" s="7"/>
    </row>
  </sheetData>
  <sheetProtection algorithmName="SHA-512" hashValue="jq7L66Dhakeo48U55FGybTGiZKQIYS8mxefDpWcVNBVGPE68cKzqSqXoUDBnYm03t/ckWipO3/NsaHhZ+pylew==" saltValue="0LiTE3xGUqLBr/9vzcVZzw==" spinCount="100000" sheet="1" objects="1" scenarios="1" formatCells="0" formatColumns="0" formatRows="0"/>
  <conditionalFormatting sqref="B12:C14">
    <cfRule type="expression" dxfId="2" priority="4" stopIfTrue="1">
      <formula>LEN(B12)&gt;9</formula>
    </cfRule>
  </conditionalFormatting>
  <conditionalFormatting sqref="C6">
    <cfRule type="expression" dxfId="1" priority="2" stopIfTrue="1">
      <formula>LEN(C6)&gt;30</formula>
    </cfRule>
  </conditionalFormatting>
  <conditionalFormatting sqref="E26">
    <cfRule type="expression" dxfId="0" priority="1">
      <formula>$E$26&lt;&gt;0</formula>
    </cfRule>
  </conditionalFormatting>
  <pageMargins left="0.66" right="0.37" top="0.7" bottom="0.77" header="0.5" footer="0.46"/>
  <pageSetup paperSize="9" orientation="landscape" r:id="rId1"/>
  <headerFooter alignWithMargins="0">
    <oddFooter>&amp;L&amp;10UPPSALA UNIVERSITET&amp;C&amp;10Blankett nr EA37&amp;R&amp;10Avd f ekonomi o upphandling 2023-02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W31"/>
  <sheetViews>
    <sheetView workbookViewId="0">
      <selection activeCell="C3" sqref="C3"/>
    </sheetView>
  </sheetViews>
  <sheetFormatPr defaultColWidth="8.625" defaultRowHeight="15" x14ac:dyDescent="0.25"/>
  <cols>
    <col min="1" max="1" width="15.125" style="21" customWidth="1"/>
    <col min="2" max="2" width="32.125" style="21" customWidth="1"/>
    <col min="3" max="3" width="4.625" style="21" customWidth="1"/>
    <col min="4" max="4" width="4.375" style="21" customWidth="1"/>
    <col min="5" max="5" width="3.625" style="21" customWidth="1"/>
    <col min="6" max="6" width="7" style="21" customWidth="1"/>
    <col min="7" max="7" width="3.5" style="21" customWidth="1"/>
    <col min="8" max="8" width="8.625" style="21" customWidth="1"/>
    <col min="9" max="9" width="9.25" style="21" customWidth="1"/>
    <col min="10" max="10" width="12.625" style="21" hidden="1" customWidth="1"/>
    <col min="11" max="11" width="10.5" style="21" customWidth="1"/>
    <col min="12" max="12" width="11.875" style="21" customWidth="1"/>
    <col min="13" max="13" width="9.375" style="21" hidden="1" customWidth="1"/>
    <col min="14" max="14" width="11.75" style="21" hidden="1" customWidth="1"/>
    <col min="15" max="15" width="11.125" style="21" hidden="1" customWidth="1"/>
    <col min="16" max="16" width="10.5" style="21" customWidth="1"/>
    <col min="17" max="17" width="10.125" style="21" hidden="1" customWidth="1"/>
    <col min="18" max="18" width="7.375" style="21" customWidth="1"/>
    <col min="19" max="16384" width="8.625" style="21"/>
  </cols>
  <sheetData>
    <row r="1" spans="1:21" x14ac:dyDescent="0.25">
      <c r="A1" s="34" t="s">
        <v>74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S1" s="34" t="s">
        <v>75</v>
      </c>
      <c r="T1" s="34"/>
      <c r="U1" s="34"/>
    </row>
    <row r="6" spans="1:21" x14ac:dyDescent="0.25">
      <c r="C6" s="35" t="s">
        <v>61</v>
      </c>
    </row>
    <row r="8" spans="1:21" x14ac:dyDescent="0.25">
      <c r="A8" s="32" t="s">
        <v>50</v>
      </c>
      <c r="B8" s="21" t="s">
        <v>49</v>
      </c>
      <c r="C8" s="35" t="s">
        <v>62</v>
      </c>
    </row>
    <row r="9" spans="1:21" x14ac:dyDescent="0.25">
      <c r="A9" s="32" t="s">
        <v>47</v>
      </c>
      <c r="B9" s="21" t="s">
        <v>48</v>
      </c>
      <c r="C9" s="35" t="s">
        <v>64</v>
      </c>
    </row>
    <row r="10" spans="1:21" x14ac:dyDescent="0.25">
      <c r="A10" s="32" t="s">
        <v>46</v>
      </c>
      <c r="B10" s="21" t="s">
        <v>60</v>
      </c>
      <c r="C10" s="35" t="s">
        <v>65</v>
      </c>
    </row>
    <row r="12" spans="1:21" ht="45" x14ac:dyDescent="0.25">
      <c r="A12" s="31" t="s">
        <v>47</v>
      </c>
      <c r="B12" s="31" t="s">
        <v>46</v>
      </c>
      <c r="C12" s="31" t="s">
        <v>45</v>
      </c>
      <c r="D12" s="31" t="s">
        <v>13</v>
      </c>
      <c r="E12" s="31" t="s">
        <v>44</v>
      </c>
      <c r="F12" s="31" t="s">
        <v>43</v>
      </c>
      <c r="G12" s="31" t="s">
        <v>42</v>
      </c>
      <c r="H12" s="31" t="s">
        <v>41</v>
      </c>
      <c r="I12" s="31" t="s">
        <v>40</v>
      </c>
      <c r="J12" s="31" t="s">
        <v>39</v>
      </c>
      <c r="K12" s="31" t="s">
        <v>38</v>
      </c>
      <c r="L12" s="31" t="s">
        <v>37</v>
      </c>
      <c r="M12" s="31" t="s">
        <v>36</v>
      </c>
      <c r="N12" s="31" t="s">
        <v>35</v>
      </c>
      <c r="O12" s="31" t="s">
        <v>34</v>
      </c>
      <c r="P12" s="31" t="s">
        <v>33</v>
      </c>
      <c r="Q12" s="31" t="s">
        <v>32</v>
      </c>
    </row>
    <row r="13" spans="1:21" x14ac:dyDescent="0.25">
      <c r="A13" s="30" t="s">
        <v>29</v>
      </c>
      <c r="B13" s="30" t="s">
        <v>52</v>
      </c>
      <c r="C13" s="30" t="s">
        <v>51</v>
      </c>
      <c r="D13" s="30" t="s">
        <v>31</v>
      </c>
      <c r="E13" s="30" t="s">
        <v>27</v>
      </c>
      <c r="F13" s="30" t="s">
        <v>30</v>
      </c>
      <c r="G13" s="30" t="s">
        <v>25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8">
        <v>0</v>
      </c>
      <c r="N13" s="28">
        <v>0</v>
      </c>
      <c r="O13" s="28">
        <v>1296.58</v>
      </c>
      <c r="P13" s="29">
        <v>15559</v>
      </c>
      <c r="Q13" s="28">
        <v>15559</v>
      </c>
    </row>
    <row r="14" spans="1:21" x14ac:dyDescent="0.25">
      <c r="A14" s="27" t="s">
        <v>29</v>
      </c>
      <c r="B14" s="27" t="s">
        <v>52</v>
      </c>
      <c r="C14" s="27" t="s">
        <v>51</v>
      </c>
      <c r="D14" s="27" t="s">
        <v>31</v>
      </c>
      <c r="E14" s="27" t="s">
        <v>27</v>
      </c>
      <c r="F14" s="27" t="s">
        <v>26</v>
      </c>
      <c r="G14" s="27" t="s">
        <v>25</v>
      </c>
      <c r="H14" s="26">
        <v>0</v>
      </c>
      <c r="I14" s="26">
        <v>0</v>
      </c>
      <c r="J14" s="26">
        <v>1268</v>
      </c>
      <c r="K14" s="26">
        <v>14267</v>
      </c>
      <c r="L14" s="26">
        <v>15216</v>
      </c>
      <c r="M14" s="25">
        <v>14267</v>
      </c>
      <c r="N14" s="25">
        <v>15216</v>
      </c>
      <c r="O14" s="25">
        <v>0</v>
      </c>
      <c r="P14" s="26">
        <v>0</v>
      </c>
      <c r="Q14" s="25">
        <v>0</v>
      </c>
    </row>
    <row r="15" spans="1:21" x14ac:dyDescent="0.25">
      <c r="A15" s="30" t="s">
        <v>29</v>
      </c>
      <c r="B15" s="30" t="s">
        <v>53</v>
      </c>
      <c r="C15" s="30" t="s">
        <v>51</v>
      </c>
      <c r="D15" s="30" t="s">
        <v>31</v>
      </c>
      <c r="E15" s="30" t="s">
        <v>27</v>
      </c>
      <c r="F15" s="30" t="s">
        <v>30</v>
      </c>
      <c r="G15" s="30" t="s">
        <v>25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8">
        <v>0</v>
      </c>
      <c r="N15" s="28">
        <v>0</v>
      </c>
      <c r="O15" s="28">
        <v>8073.66</v>
      </c>
      <c r="P15" s="29">
        <v>96884</v>
      </c>
      <c r="Q15" s="28">
        <v>96884</v>
      </c>
    </row>
    <row r="16" spans="1:21" x14ac:dyDescent="0.25">
      <c r="A16" s="27" t="s">
        <v>29</v>
      </c>
      <c r="B16" s="27" t="s">
        <v>53</v>
      </c>
      <c r="C16" s="27" t="s">
        <v>51</v>
      </c>
      <c r="D16" s="27" t="s">
        <v>31</v>
      </c>
      <c r="E16" s="27" t="s">
        <v>27</v>
      </c>
      <c r="F16" s="27" t="s">
        <v>26</v>
      </c>
      <c r="G16" s="27" t="s">
        <v>25</v>
      </c>
      <c r="H16" s="26">
        <v>0</v>
      </c>
      <c r="I16" s="26">
        <v>0</v>
      </c>
      <c r="J16" s="26">
        <v>6576</v>
      </c>
      <c r="K16" s="26">
        <v>88814</v>
      </c>
      <c r="L16" s="26">
        <v>78912</v>
      </c>
      <c r="M16" s="25">
        <v>88814</v>
      </c>
      <c r="N16" s="25">
        <v>78912</v>
      </c>
      <c r="O16" s="25">
        <v>0</v>
      </c>
      <c r="P16" s="26">
        <v>0</v>
      </c>
      <c r="Q16" s="25">
        <v>0</v>
      </c>
    </row>
    <row r="17" spans="1:23" x14ac:dyDescent="0.25">
      <c r="A17" s="30" t="s">
        <v>29</v>
      </c>
      <c r="B17" s="30" t="s">
        <v>54</v>
      </c>
      <c r="C17" s="30" t="s">
        <v>51</v>
      </c>
      <c r="D17" s="30" t="s">
        <v>31</v>
      </c>
      <c r="E17" s="30" t="s">
        <v>27</v>
      </c>
      <c r="F17" s="30" t="s">
        <v>30</v>
      </c>
      <c r="G17" s="30" t="s">
        <v>25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8">
        <v>0</v>
      </c>
      <c r="N17" s="28">
        <v>0</v>
      </c>
      <c r="O17" s="28">
        <v>575.91</v>
      </c>
      <c r="P17" s="29">
        <v>6911</v>
      </c>
      <c r="Q17" s="28">
        <v>6911</v>
      </c>
    </row>
    <row r="18" spans="1:23" x14ac:dyDescent="0.25">
      <c r="A18" s="27" t="s">
        <v>29</v>
      </c>
      <c r="B18" s="27" t="s">
        <v>54</v>
      </c>
      <c r="C18" s="27" t="s">
        <v>51</v>
      </c>
      <c r="D18" s="27" t="s">
        <v>31</v>
      </c>
      <c r="E18" s="27" t="s">
        <v>27</v>
      </c>
      <c r="F18" s="27" t="s">
        <v>26</v>
      </c>
      <c r="G18" s="27" t="s">
        <v>25</v>
      </c>
      <c r="H18" s="26">
        <v>0</v>
      </c>
      <c r="I18" s="26">
        <v>0</v>
      </c>
      <c r="J18" s="26">
        <v>563</v>
      </c>
      <c r="K18" s="26">
        <v>6336</v>
      </c>
      <c r="L18" s="26">
        <v>6756</v>
      </c>
      <c r="M18" s="25">
        <v>6336</v>
      </c>
      <c r="N18" s="25">
        <v>6756</v>
      </c>
      <c r="O18" s="25">
        <v>0</v>
      </c>
      <c r="P18" s="26">
        <v>0</v>
      </c>
      <c r="Q18" s="25">
        <v>0</v>
      </c>
    </row>
    <row r="19" spans="1:23" x14ac:dyDescent="0.25">
      <c r="A19" s="30" t="s">
        <v>29</v>
      </c>
      <c r="B19" s="30" t="s">
        <v>55</v>
      </c>
      <c r="C19" s="30" t="s">
        <v>51</v>
      </c>
      <c r="D19" s="30" t="s">
        <v>31</v>
      </c>
      <c r="E19" s="30" t="s">
        <v>27</v>
      </c>
      <c r="F19" s="30" t="s">
        <v>30</v>
      </c>
      <c r="G19" s="30" t="s">
        <v>25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8">
        <v>0</v>
      </c>
      <c r="N19" s="28">
        <v>0</v>
      </c>
      <c r="O19" s="28">
        <v>1203.83</v>
      </c>
      <c r="P19" s="29">
        <v>14446</v>
      </c>
      <c r="Q19" s="28">
        <v>14446</v>
      </c>
      <c r="W19" s="33" t="s">
        <v>71</v>
      </c>
    </row>
    <row r="20" spans="1:23" x14ac:dyDescent="0.25">
      <c r="A20" s="27" t="s">
        <v>29</v>
      </c>
      <c r="B20" s="27" t="s">
        <v>55</v>
      </c>
      <c r="C20" s="27" t="s">
        <v>51</v>
      </c>
      <c r="D20" s="27" t="s">
        <v>31</v>
      </c>
      <c r="E20" s="27" t="s">
        <v>27</v>
      </c>
      <c r="F20" s="27" t="s">
        <v>26</v>
      </c>
      <c r="G20" s="27" t="s">
        <v>25</v>
      </c>
      <c r="H20" s="26">
        <v>0</v>
      </c>
      <c r="I20" s="26">
        <v>0</v>
      </c>
      <c r="J20" s="26">
        <v>1179</v>
      </c>
      <c r="K20" s="26">
        <v>13244</v>
      </c>
      <c r="L20" s="26">
        <v>14148</v>
      </c>
      <c r="M20" s="25">
        <v>13244</v>
      </c>
      <c r="N20" s="25">
        <v>14148</v>
      </c>
      <c r="O20" s="25">
        <v>0</v>
      </c>
      <c r="P20" s="26">
        <v>0</v>
      </c>
      <c r="Q20" s="25">
        <v>0</v>
      </c>
    </row>
    <row r="21" spans="1:23" x14ac:dyDescent="0.25">
      <c r="A21" s="30" t="s">
        <v>29</v>
      </c>
      <c r="B21" s="30" t="s">
        <v>56</v>
      </c>
      <c r="C21" s="30" t="s">
        <v>51</v>
      </c>
      <c r="D21" s="30" t="s">
        <v>28</v>
      </c>
      <c r="E21" s="30" t="s">
        <v>27</v>
      </c>
      <c r="F21" s="30" t="s">
        <v>30</v>
      </c>
      <c r="G21" s="30" t="s">
        <v>25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8">
        <v>0</v>
      </c>
      <c r="N21" s="28">
        <v>0</v>
      </c>
      <c r="O21" s="28">
        <v>1296.58</v>
      </c>
      <c r="P21" s="29">
        <v>15559</v>
      </c>
      <c r="Q21" s="28">
        <v>15559</v>
      </c>
    </row>
    <row r="22" spans="1:23" x14ac:dyDescent="0.25">
      <c r="A22" s="27" t="s">
        <v>29</v>
      </c>
      <c r="B22" s="27" t="s">
        <v>56</v>
      </c>
      <c r="C22" s="27" t="s">
        <v>51</v>
      </c>
      <c r="D22" s="27" t="s">
        <v>28</v>
      </c>
      <c r="E22" s="27" t="s">
        <v>27</v>
      </c>
      <c r="F22" s="27" t="s">
        <v>26</v>
      </c>
      <c r="G22" s="27" t="s">
        <v>25</v>
      </c>
      <c r="H22" s="26">
        <v>0</v>
      </c>
      <c r="I22" s="26">
        <v>0</v>
      </c>
      <c r="J22" s="26">
        <v>1268</v>
      </c>
      <c r="K22" s="26">
        <v>14267</v>
      </c>
      <c r="L22" s="26">
        <v>15216</v>
      </c>
      <c r="M22" s="25">
        <v>14267</v>
      </c>
      <c r="N22" s="25">
        <v>15216</v>
      </c>
      <c r="O22" s="25">
        <v>0</v>
      </c>
      <c r="P22" s="26">
        <v>0</v>
      </c>
      <c r="Q22" s="25">
        <v>0</v>
      </c>
    </row>
    <row r="23" spans="1:23" x14ac:dyDescent="0.25">
      <c r="A23" s="30" t="s">
        <v>29</v>
      </c>
      <c r="B23" s="30" t="s">
        <v>57</v>
      </c>
      <c r="C23" s="30" t="s">
        <v>51</v>
      </c>
      <c r="D23" s="30" t="s">
        <v>28</v>
      </c>
      <c r="E23" s="30" t="s">
        <v>27</v>
      </c>
      <c r="F23" s="30" t="s">
        <v>30</v>
      </c>
      <c r="G23" s="30" t="s">
        <v>25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8">
        <v>0</v>
      </c>
      <c r="N23" s="28">
        <v>0</v>
      </c>
      <c r="O23" s="28">
        <v>396.83</v>
      </c>
      <c r="P23" s="29">
        <v>4762</v>
      </c>
      <c r="Q23" s="28">
        <v>4762</v>
      </c>
    </row>
    <row r="24" spans="1:23" x14ac:dyDescent="0.25">
      <c r="A24" s="27" t="s">
        <v>29</v>
      </c>
      <c r="B24" s="27" t="s">
        <v>57</v>
      </c>
      <c r="C24" s="27" t="s">
        <v>51</v>
      </c>
      <c r="D24" s="27" t="s">
        <v>28</v>
      </c>
      <c r="E24" s="27" t="s">
        <v>27</v>
      </c>
      <c r="F24" s="27" t="s">
        <v>26</v>
      </c>
      <c r="G24" s="27" t="s">
        <v>25</v>
      </c>
      <c r="H24" s="26">
        <v>0</v>
      </c>
      <c r="I24" s="26">
        <v>0</v>
      </c>
      <c r="J24" s="26">
        <v>246</v>
      </c>
      <c r="K24" s="26">
        <v>4367</v>
      </c>
      <c r="L24" s="26">
        <v>2952</v>
      </c>
      <c r="M24" s="25">
        <v>4367</v>
      </c>
      <c r="N24" s="25">
        <v>2952</v>
      </c>
      <c r="O24" s="25">
        <v>0</v>
      </c>
      <c r="P24" s="26">
        <v>0</v>
      </c>
      <c r="Q24" s="25">
        <v>0</v>
      </c>
    </row>
    <row r="25" spans="1:23" x14ac:dyDescent="0.25">
      <c r="A25" s="30" t="s">
        <v>29</v>
      </c>
      <c r="B25" s="30" t="s">
        <v>58</v>
      </c>
      <c r="C25" s="30" t="s">
        <v>51</v>
      </c>
      <c r="D25" s="30" t="s">
        <v>28</v>
      </c>
      <c r="E25" s="30" t="s">
        <v>27</v>
      </c>
      <c r="F25" s="30" t="s">
        <v>30</v>
      </c>
      <c r="G25" s="30" t="s">
        <v>25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8">
        <v>0</v>
      </c>
      <c r="N25" s="28">
        <v>0</v>
      </c>
      <c r="O25" s="28">
        <v>2303.5</v>
      </c>
      <c r="P25" s="29">
        <v>27642</v>
      </c>
      <c r="Q25" s="28">
        <v>27642</v>
      </c>
    </row>
    <row r="26" spans="1:23" x14ac:dyDescent="0.25">
      <c r="A26" s="27" t="s">
        <v>29</v>
      </c>
      <c r="B26" s="27" t="s">
        <v>58</v>
      </c>
      <c r="C26" s="27" t="s">
        <v>51</v>
      </c>
      <c r="D26" s="27" t="s">
        <v>28</v>
      </c>
      <c r="E26" s="27" t="s">
        <v>27</v>
      </c>
      <c r="F26" s="27" t="s">
        <v>26</v>
      </c>
      <c r="G26" s="27" t="s">
        <v>25</v>
      </c>
      <c r="H26" s="26">
        <v>0</v>
      </c>
      <c r="I26" s="26">
        <v>0</v>
      </c>
      <c r="J26" s="26">
        <v>2253</v>
      </c>
      <c r="K26" s="26">
        <v>25344</v>
      </c>
      <c r="L26" s="26">
        <v>27036</v>
      </c>
      <c r="M26" s="25">
        <v>25344</v>
      </c>
      <c r="N26" s="25">
        <v>27036</v>
      </c>
      <c r="O26" s="25">
        <v>0</v>
      </c>
      <c r="P26" s="26">
        <v>0</v>
      </c>
      <c r="Q26" s="25">
        <v>0</v>
      </c>
    </row>
    <row r="27" spans="1:23" x14ac:dyDescent="0.25">
      <c r="A27" s="30" t="s">
        <v>29</v>
      </c>
      <c r="B27" s="30" t="s">
        <v>59</v>
      </c>
      <c r="C27" s="30" t="s">
        <v>51</v>
      </c>
      <c r="D27" s="30" t="s">
        <v>28</v>
      </c>
      <c r="E27" s="30" t="s">
        <v>27</v>
      </c>
      <c r="F27" s="30" t="s">
        <v>30</v>
      </c>
      <c r="G27" s="30" t="s">
        <v>25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8">
        <v>0</v>
      </c>
      <c r="N27" s="28">
        <v>0</v>
      </c>
      <c r="O27" s="28">
        <v>1203.83</v>
      </c>
      <c r="P27" s="29">
        <v>14446</v>
      </c>
      <c r="Q27" s="28">
        <v>14446</v>
      </c>
    </row>
    <row r="28" spans="1:23" ht="15.75" thickBot="1" x14ac:dyDescent="0.3">
      <c r="A28" s="27" t="s">
        <v>29</v>
      </c>
      <c r="B28" s="27" t="s">
        <v>59</v>
      </c>
      <c r="C28" s="27" t="s">
        <v>51</v>
      </c>
      <c r="D28" s="27" t="s">
        <v>28</v>
      </c>
      <c r="E28" s="27" t="s">
        <v>27</v>
      </c>
      <c r="F28" s="27" t="s">
        <v>26</v>
      </c>
      <c r="G28" s="27" t="s">
        <v>25</v>
      </c>
      <c r="H28" s="26">
        <v>0</v>
      </c>
      <c r="I28" s="26">
        <v>0</v>
      </c>
      <c r="J28" s="26">
        <v>1179</v>
      </c>
      <c r="K28" s="26">
        <v>13244</v>
      </c>
      <c r="L28" s="26">
        <v>14148</v>
      </c>
      <c r="M28" s="25">
        <v>13244</v>
      </c>
      <c r="N28" s="25">
        <v>14148</v>
      </c>
      <c r="O28" s="25">
        <v>0</v>
      </c>
      <c r="P28" s="26">
        <v>0</v>
      </c>
      <c r="Q28" s="25">
        <v>0</v>
      </c>
    </row>
    <row r="29" spans="1:23" ht="16.5" thickTop="1" thickBot="1" x14ac:dyDescent="0.3">
      <c r="A29" s="24" t="s">
        <v>24</v>
      </c>
      <c r="B29" s="24" t="s">
        <v>24</v>
      </c>
      <c r="C29" s="24" t="s">
        <v>24</v>
      </c>
      <c r="D29" s="24" t="s">
        <v>24</v>
      </c>
      <c r="E29" s="24" t="s">
        <v>24</v>
      </c>
      <c r="F29" s="24" t="s">
        <v>24</v>
      </c>
      <c r="G29" s="24" t="s">
        <v>24</v>
      </c>
      <c r="H29" s="23">
        <f t="shared" ref="H29:Q29" si="0">SUM(H13:H28)</f>
        <v>0</v>
      </c>
      <c r="I29" s="23">
        <f t="shared" si="0"/>
        <v>0</v>
      </c>
      <c r="J29" s="23">
        <f t="shared" si="0"/>
        <v>14532</v>
      </c>
      <c r="K29" s="23">
        <f t="shared" si="0"/>
        <v>179883</v>
      </c>
      <c r="L29" s="23">
        <f t="shared" si="0"/>
        <v>174384</v>
      </c>
      <c r="M29" s="22">
        <f t="shared" si="0"/>
        <v>179883</v>
      </c>
      <c r="N29" s="22">
        <f t="shared" si="0"/>
        <v>174384</v>
      </c>
      <c r="O29" s="22">
        <f t="shared" si="0"/>
        <v>16350.72</v>
      </c>
      <c r="P29" s="36">
        <f t="shared" si="0"/>
        <v>196209</v>
      </c>
      <c r="Q29" s="22">
        <f t="shared" si="0"/>
        <v>196209</v>
      </c>
    </row>
    <row r="30" spans="1:23" ht="15.75" thickTop="1" x14ac:dyDescent="0.25"/>
    <row r="31" spans="1:23" x14ac:dyDescent="0.25">
      <c r="P31" s="37" t="s">
        <v>63</v>
      </c>
    </row>
  </sheetData>
  <pageMargins left="0.7" right="0.7" top="0.75" bottom="0.75" header="0.3" footer="0.3"/>
  <pageSetup paperSize="9" fitToHeight="0" orientation="landscape"/>
  <headerFooter>
    <oddHeader>&amp;CKATLI668&amp;LHB10 Huvudboksanalys&amp;R2022-12-05 11:48:59</oddHeader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Ny fördelning internhyra</vt:lpstr>
      <vt:lpstr>Exempel avstämning</vt:lpstr>
      <vt:lpstr>'Exempel avstämning'!Utskriftsrubriker</vt:lpstr>
    </vt:vector>
  </TitlesOfParts>
  <Company>Uppsala universitet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Nilsson</dc:creator>
  <cp:lastModifiedBy>Suzanne Borén-Andersson</cp:lastModifiedBy>
  <cp:lastPrinted>2023-02-15T12:12:09Z</cp:lastPrinted>
  <dcterms:created xsi:type="dcterms:W3CDTF">2011-05-26T14:21:33Z</dcterms:created>
  <dcterms:modified xsi:type="dcterms:W3CDTF">2023-03-13T14:47:44Z</dcterms:modified>
</cp:coreProperties>
</file>